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COMPARTILHADA\OneDrive\2021\Tema - Saude\2020-01_Reajustes Planos - Calculadora\"/>
    </mc:Choice>
  </mc:AlternateContent>
  <xr:revisionPtr revIDLastSave="0" documentId="13_ncr:1_{1FBED63F-4227-40B3-9567-655B4917BFF0}" xr6:coauthVersionLast="46" xr6:coauthVersionMax="46" xr10:uidLastSave="{00000000-0000-0000-0000-000000000000}"/>
  <bookViews>
    <workbookView xWindow="28680" yWindow="-120" windowWidth="29040" windowHeight="15990" xr2:uid="{B5137ED5-C360-D448-9797-5C8A36DC7AAA}"/>
  </bookViews>
  <sheets>
    <sheet name="CALCULADOR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B18" i="2"/>
  <c r="B17" i="2"/>
  <c r="A17" i="2"/>
  <c r="D24" i="1"/>
  <c r="D22" i="1"/>
  <c r="D11" i="1"/>
  <c r="D12" i="1"/>
  <c r="A18" i="2"/>
  <c r="B19" i="2" l="1"/>
  <c r="D26" i="1" s="1"/>
  <c r="A19" i="2"/>
  <c r="D14" i="1" s="1"/>
  <c r="D9" i="1"/>
  <c r="D13" i="1" s="1"/>
  <c r="D27" i="1" l="1"/>
  <c r="D15" i="1"/>
  <c r="D28" i="1" l="1"/>
</calcChain>
</file>

<file path=xl/sharedStrings.xml><?xml version="1.0" encoding="utf-8"?>
<sst xmlns="http://schemas.openxmlformats.org/spreadsheetml/2006/main" count="46" uniqueCount="33">
  <si>
    <t>Mensalidade sem reajuste</t>
  </si>
  <si>
    <t>Diferença de meses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</si>
  <si>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</si>
  <si>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</si>
  <si>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</si>
  <si>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</si>
  <si>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</si>
  <si>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</si>
  <si>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</si>
  <si>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</si>
  <si>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</si>
  <si>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</si>
  <si>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</si>
  <si>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Mensalidade reajustada </t>
  </si>
  <si>
    <t>Reajuste faixa etária</t>
  </si>
  <si>
    <t>Mensalidade Jan 2021</t>
  </si>
  <si>
    <t>Reajuste anual</t>
  </si>
  <si>
    <t>% Reajuste anual</t>
  </si>
  <si>
    <t>Mensalidade da Recomposição Anual</t>
  </si>
  <si>
    <t>Mensalidade da Recomposição Faixa Etária</t>
  </si>
  <si>
    <t>Mês de aniversário do contrato</t>
  </si>
  <si>
    <t>Mensalidade paga em dez 2019</t>
  </si>
  <si>
    <t>Atenção: editar somente células em azul</t>
  </si>
  <si>
    <t>Mês de mudança de faixa etária (seu aniversário)</t>
  </si>
  <si>
    <t>Mês de mudança de faixa etária  (seu aniversário)</t>
  </si>
  <si>
    <t>PLANO COLETIVO</t>
  </si>
  <si>
    <t>PLANO INDIVISUAL / FAMILIAR</t>
  </si>
  <si>
    <t>Janeiro</t>
  </si>
  <si>
    <t>Não apagar!</t>
  </si>
  <si>
    <t>Ind.</t>
  </si>
  <si>
    <t>Col.</t>
  </si>
  <si>
    <t>O reajuste permitido para planos de saúde individuais firmados depois de 1999 foi de 8,14%.
Para os contratos individuais ou familiares firmados antes da Lei 9.656/98 e abarcados pelos Termos de Compromisso firmados entre as operadoras e a ANS, os percentuais de reajuste são:
• Amil: 8,56%
• Bradesco: 9,26%
• Sulamérica: 9,26%
• Itauseg: 9,26% </t>
  </si>
  <si>
    <r>
      <t xml:space="preserve">Olá, consumidor!
Essa tabela tem o objetivo de auxiliar você na verificação dos valores cobrados pelo seu plano.
</t>
    </r>
    <r>
      <rPr>
        <b/>
        <sz val="11"/>
        <color theme="1"/>
        <rFont val="Arial"/>
        <family val="2"/>
      </rPr>
      <t>Atenção para se o seu plano é individual ou coletivo</t>
    </r>
    <r>
      <rPr>
        <sz val="11"/>
        <color theme="1"/>
        <rFont val="Arial"/>
        <family val="2"/>
      </rPr>
      <t xml:space="preserve">.
Só preencha os campos em azul. Os demais não podem ser modificados.
No campo </t>
    </r>
    <r>
      <rPr>
        <b/>
        <sz val="11"/>
        <color theme="1"/>
        <rFont val="Arial"/>
        <family val="2"/>
      </rPr>
      <t>"Mensalidade paga em dezembro de 2019"</t>
    </r>
    <r>
      <rPr>
        <sz val="11"/>
        <color theme="1"/>
        <rFont val="Arial"/>
        <family val="2"/>
      </rPr>
      <t xml:space="preserve"> você deve colocar a mensalidade que você pagava antes de receber o reajuste anual e/ou por faixa etária.
O percentual de reajuste anual deve ser informado pela sua operadora.
</t>
    </r>
    <r>
      <rPr>
        <b/>
        <sz val="11"/>
        <color theme="1"/>
        <rFont val="Arial"/>
        <family val="2"/>
      </rPr>
      <t xml:space="preserve">Nem todo mundo recebeu reajuste por faixa etária em 2020. </t>
    </r>
    <r>
      <rPr>
        <sz val="11"/>
        <color theme="1"/>
        <rFont val="Arial"/>
        <family val="2"/>
      </rPr>
      <t xml:space="preserve">Verifique com sua operadora e no seu contrato se isso ocorreu e qual o percentual. Se você não recebeu reajuste por mudança de faixa etária em 2020, coloque 0% no campo </t>
    </r>
    <r>
      <rPr>
        <b/>
        <sz val="11"/>
        <color theme="1"/>
        <rFont val="Arial"/>
        <family val="2"/>
      </rPr>
      <t>"Reajuste por faixa Etária".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</si>
</sst>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263238"/>
      <name val="Arial"/>
      <family val="2"/>
    </font>
    <font>
      <b/>
      <sz val="11"/>
      <color rgb="FF263238"/>
      <name val="Arial"/>
      <family val="2"/>
    </font>
    <font>
      <b/>
      <sz val="11"/>
      <color theme="1"/>
      <name val="Arial"/>
      <family val="2"/>
    </font>
    <font>
      <sz val="14"/>
      <color rgb="FF333333"/>
      <name val="Helvetica Neue"/>
      <family val="2"/>
    </font>
    <font>
      <sz val="10"/>
      <color theme="2" tint="-0.749992370372631"/>
      <name val="Arial"/>
      <family val="2"/>
    </font>
    <font>
      <sz val="14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2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4" fillId="2" borderId="1" xfId="0" applyNumberFormat="1" applyFont="1" applyFill="1" applyBorder="1" applyAlignment="1">
      <alignment horizontal="center" vertical="center"/>
    </xf>
    <xf numFmtId="164" fontId="4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vertical="top"/>
    </xf>
    <xf numFmtId="0" fontId="9" fillId="0" borderId="2" xfId="0" applyFont="1" applyBorder="1" applyAlignment="1">
      <alignment horizontal="left" vertical="center" wrapText="1" indent="1"/>
    </xf>
    <xf numFmtId="164" fontId="6" fillId="3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3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39469</xdr:rowOff>
    </xdr:from>
    <xdr:to>
      <xdr:col>0</xdr:col>
      <xdr:colOff>1664566</xdr:colOff>
      <xdr:row>4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026F89-6E0C-49A3-B907-887839B5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96644"/>
          <a:ext cx="1245466" cy="808256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5</xdr:row>
      <xdr:rowOff>133350</xdr:rowOff>
    </xdr:from>
    <xdr:to>
      <xdr:col>5</xdr:col>
      <xdr:colOff>0</xdr:colOff>
      <xdr:row>5</xdr:row>
      <xdr:rowOff>133350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DDD00EC9-0F0F-47A0-BC14-1AE06463E967}"/>
            </a:ext>
          </a:extLst>
        </xdr:cNvPr>
        <xdr:cNvCxnSpPr/>
      </xdr:nvCxnSpPr>
      <xdr:spPr>
        <a:xfrm flipH="1">
          <a:off x="9210675" y="1352550"/>
          <a:ext cx="409575" cy="0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6934-6FAE-D549-B0AC-05F33850FC60}">
  <dimension ref="A2:F28"/>
  <sheetViews>
    <sheetView showGridLines="0" tabSelected="1" zoomScaleNormal="100" workbookViewId="0"/>
  </sheetViews>
  <sheetFormatPr defaultColWidth="11" defaultRowHeight="20.25" customHeight="1"/>
  <cols>
    <col min="1" max="1" width="47.375" style="1" customWidth="1"/>
    <col min="2" max="2" width="8.375" style="1" customWidth="1"/>
    <col min="3" max="3" width="46" style="1" customWidth="1"/>
    <col min="4" max="4" width="17.625" style="2" bestFit="1" customWidth="1"/>
    <col min="5" max="5" width="6.875" style="1" customWidth="1"/>
    <col min="6" max="6" width="49" style="1" customWidth="1"/>
    <col min="7" max="16384" width="11" style="1"/>
  </cols>
  <sheetData>
    <row r="2" spans="1:6" ht="20.25" customHeight="1">
      <c r="C2" s="23" t="s">
        <v>22</v>
      </c>
      <c r="D2" s="23"/>
    </row>
    <row r="3" spans="1:6" ht="15" customHeight="1"/>
    <row r="4" spans="1:6" ht="20.25" customHeight="1">
      <c r="A4" s="3"/>
      <c r="B4" s="3"/>
      <c r="C4" s="22" t="s">
        <v>26</v>
      </c>
      <c r="D4" s="22"/>
    </row>
    <row r="5" spans="1:6" ht="20.25" customHeight="1">
      <c r="C5" s="4" t="s">
        <v>21</v>
      </c>
      <c r="D5" s="5">
        <v>492</v>
      </c>
    </row>
    <row r="6" spans="1:6" ht="20.25" customHeight="1">
      <c r="C6" s="4" t="s">
        <v>16</v>
      </c>
      <c r="D6" s="6">
        <v>8.14E-2</v>
      </c>
      <c r="F6" s="21" t="s">
        <v>31</v>
      </c>
    </row>
    <row r="7" spans="1:6" ht="20.25" customHeight="1">
      <c r="A7" s="24" t="s">
        <v>32</v>
      </c>
      <c r="C7" s="4" t="s">
        <v>14</v>
      </c>
      <c r="D7" s="6">
        <v>0</v>
      </c>
      <c r="F7" s="21"/>
    </row>
    <row r="8" spans="1:6" ht="20.25" customHeight="1">
      <c r="A8" s="25"/>
      <c r="C8" s="4" t="s">
        <v>20</v>
      </c>
      <c r="D8" s="7" t="s">
        <v>7</v>
      </c>
      <c r="F8" s="21"/>
    </row>
    <row r="9" spans="1:6" ht="20.25" customHeight="1">
      <c r="A9" s="25"/>
      <c r="C9" s="4" t="s">
        <v>1</v>
      </c>
      <c r="D9" s="8">
        <f>IF((D8="Maio"),8,IF((D8="Junho"),7,IF((D8="Julho"),6, IF((D8="Agosto"), 5, IF((D8="Setembro"),4,IF((D8="Outubro"),3,IF((D8="Novembro"),2,IF((D8="Dezembro"),1, "Sem Recomposição"))))))))</f>
        <v>6</v>
      </c>
      <c r="F9" s="21"/>
    </row>
    <row r="10" spans="1:6" ht="20.25" customHeight="1">
      <c r="A10" s="25"/>
      <c r="C10" s="9" t="s">
        <v>23</v>
      </c>
      <c r="D10" s="10" t="s">
        <v>9</v>
      </c>
      <c r="F10" s="21"/>
    </row>
    <row r="11" spans="1:6" ht="20.25" customHeight="1">
      <c r="A11" s="25"/>
      <c r="C11" s="4" t="s">
        <v>1</v>
      </c>
      <c r="D11" s="8">
        <f>IF((D10="Outubro"),3,(IF((D10="Novembro"),2,(IF((D10="Dezembro"),1,4)))))</f>
        <v>4</v>
      </c>
      <c r="F11" s="21"/>
    </row>
    <row r="12" spans="1:6" ht="20.25" customHeight="1">
      <c r="A12" s="25"/>
      <c r="C12" s="4" t="s">
        <v>13</v>
      </c>
      <c r="D12" s="11">
        <f>D5*(1+D6)*(1+D7)</f>
        <v>532.04879999999991</v>
      </c>
      <c r="F12" s="21"/>
    </row>
    <row r="13" spans="1:6" ht="20.25" customHeight="1">
      <c r="A13" s="25"/>
      <c r="C13" s="4" t="s">
        <v>18</v>
      </c>
      <c r="D13" s="11">
        <f>IF((D9="Sem Recomposição"),0,IF(Sheet1!A19&gt;0,((D5*(1+D7))*D6*D9)/12,((D5*D6*D9)/12)))</f>
        <v>20.0244</v>
      </c>
      <c r="F13" s="21"/>
    </row>
    <row r="14" spans="1:6" ht="20.25" customHeight="1">
      <c r="A14" s="25"/>
      <c r="C14" s="4" t="s">
        <v>19</v>
      </c>
      <c r="D14" s="11">
        <f>IF(Sheet1!A19&gt;0,((D5*D7*D11)/12),((D5*(1+D6)*D7*D11)/12))</f>
        <v>0</v>
      </c>
      <c r="F14" s="20"/>
    </row>
    <row r="15" spans="1:6" ht="20.25" customHeight="1">
      <c r="A15" s="25"/>
      <c r="C15" s="12" t="s">
        <v>15</v>
      </c>
      <c r="D15" s="13">
        <f>SUM(D12:D14)</f>
        <v>552.07319999999993</v>
      </c>
      <c r="F15" s="20"/>
    </row>
    <row r="16" spans="1:6" ht="20.25" customHeight="1">
      <c r="A16" s="25"/>
    </row>
    <row r="17" spans="1:6" ht="20.25" customHeight="1">
      <c r="A17" s="25"/>
      <c r="C17" s="22" t="s">
        <v>25</v>
      </c>
      <c r="D17" s="22"/>
    </row>
    <row r="18" spans="1:6" ht="20.25" customHeight="1">
      <c r="A18" s="25"/>
      <c r="C18" s="14" t="s">
        <v>0</v>
      </c>
      <c r="D18" s="5">
        <v>405</v>
      </c>
      <c r="F18" s="18"/>
    </row>
    <row r="19" spans="1:6" ht="20.25" customHeight="1">
      <c r="A19" s="25"/>
      <c r="C19" s="14" t="s">
        <v>17</v>
      </c>
      <c r="D19" s="6">
        <v>0.2</v>
      </c>
      <c r="F19" s="17"/>
    </row>
    <row r="20" spans="1:6" ht="20.25" customHeight="1">
      <c r="A20" s="25"/>
      <c r="C20" s="14" t="s">
        <v>14</v>
      </c>
      <c r="D20" s="6">
        <v>0.14399999999999999</v>
      </c>
      <c r="F20" s="17"/>
    </row>
    <row r="21" spans="1:6" ht="20.25" customHeight="1">
      <c r="A21" s="25"/>
      <c r="C21" s="14" t="s">
        <v>20</v>
      </c>
      <c r="D21" s="7" t="s">
        <v>7</v>
      </c>
      <c r="F21" s="19"/>
    </row>
    <row r="22" spans="1:6" ht="20.25" customHeight="1">
      <c r="A22" s="25"/>
      <c r="C22" s="14" t="s">
        <v>1</v>
      </c>
      <c r="D22" s="8">
        <f>IF((D21="Outubro"),3,(IF((D21="Novembro"),2,(IF((D21="Dezembro"),1,4)))))</f>
        <v>4</v>
      </c>
      <c r="F22" s="17"/>
    </row>
    <row r="23" spans="1:6" ht="20.25" customHeight="1">
      <c r="A23" s="25"/>
      <c r="C23" s="15" t="s">
        <v>24</v>
      </c>
      <c r="D23" s="10" t="s">
        <v>4</v>
      </c>
    </row>
    <row r="24" spans="1:6" ht="20.25" customHeight="1">
      <c r="A24" s="25"/>
      <c r="C24" s="14" t="s">
        <v>1</v>
      </c>
      <c r="D24" s="8">
        <f>IF((D23="Outubro"),3,(IF((D23="Novembro"),2,(IF((D23="Dezembro"),1,4)))))</f>
        <v>4</v>
      </c>
    </row>
    <row r="25" spans="1:6" ht="20.25" customHeight="1">
      <c r="A25" s="25"/>
      <c r="C25" s="14" t="s">
        <v>13</v>
      </c>
      <c r="D25" s="11">
        <f>D18*(1+D19)*(1+D20)</f>
        <v>555.98399999999992</v>
      </c>
    </row>
    <row r="26" spans="1:6" ht="20.25" customHeight="1">
      <c r="C26" s="14" t="s">
        <v>18</v>
      </c>
      <c r="D26" s="11">
        <f>IF(Sheet1!B19&gt;0,((D18*(1+D20))*D19*D22)/12,((D18*D19*D22)/12))</f>
        <v>30.887999999999995</v>
      </c>
    </row>
    <row r="27" spans="1:6" ht="20.25" customHeight="1">
      <c r="C27" s="14" t="s">
        <v>19</v>
      </c>
      <c r="D27" s="11">
        <f>IF(Sheet1!B19&gt;0,((D18*D20*D24)/12),((D18*(1+D19)*D20*D24)/12))</f>
        <v>19.439999999999998</v>
      </c>
    </row>
    <row r="28" spans="1:6" ht="20.25" customHeight="1">
      <c r="C28" s="16" t="s">
        <v>15</v>
      </c>
      <c r="D28" s="13">
        <f>SUM(D25:D27)</f>
        <v>606.3119999999999</v>
      </c>
    </row>
  </sheetData>
  <mergeCells count="5">
    <mergeCell ref="F6:F13"/>
    <mergeCell ref="C4:D4"/>
    <mergeCell ref="C17:D17"/>
    <mergeCell ref="C2:D2"/>
    <mergeCell ref="A7:A25"/>
  </mergeCells>
  <dataValidations count="2">
    <dataValidation type="custom" allowBlank="1" showInputMessage="1" showErrorMessage="1" errorTitle="Atenção" error="O valor inserido deve ser inferior a 100%" prompt="Se em 2020 não houve mudança de faixa etária, escreva 0" sqref="D7" xr:uid="{8CF5D4FF-8A23-8648-9B68-E8AF2758109F}">
      <formula1>D7&lt;1</formula1>
    </dataValidation>
    <dataValidation type="custom" allowBlank="1" showInputMessage="1" showErrorMessage="1" errorTitle="Atenção" error="O reajuste deve ser inferior a 100%" sqref="D19:D20" xr:uid="{439A8F20-9AD7-3C4E-B592-14284128157C}">
      <formula1>D19&lt;1</formula1>
    </dataValidation>
  </dataValidations>
  <pageMargins left="0.7" right="0.7" top="0.75" bottom="0.75" header="0.3" footer="0.3"/>
  <pageSetup paperSize="9" orientation="portrait" r:id="rId1"/>
  <ignoredErrors>
    <ignoredError sqref="D12 D9 D15 D2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F69744-95DA-C047-A315-6B4A87F7D3AC}">
          <x14:formula1>
            <xm:f>Sheet1!$A$3:$A$14</xm:f>
          </x14:formula1>
          <xm:sqref>D23 D21 D10 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C515-463B-6941-BBE7-BCBCFC5A9F98}">
  <dimension ref="A1:B19"/>
  <sheetViews>
    <sheetView workbookViewId="0">
      <selection activeCell="B19" sqref="B19"/>
    </sheetView>
  </sheetViews>
  <sheetFormatPr defaultColWidth="11" defaultRowHeight="15.75"/>
  <sheetData>
    <row r="1" spans="1:2">
      <c r="A1" s="1" t="s">
        <v>28</v>
      </c>
      <c r="B1" s="1"/>
    </row>
    <row r="2" spans="1:2">
      <c r="A2" s="1"/>
      <c r="B2" s="1"/>
    </row>
    <row r="3" spans="1:2">
      <c r="A3" s="1" t="s">
        <v>27</v>
      </c>
      <c r="B3" s="1">
        <v>1</v>
      </c>
    </row>
    <row r="4" spans="1:2">
      <c r="A4" s="1" t="s">
        <v>2</v>
      </c>
      <c r="B4" s="1">
        <v>2</v>
      </c>
    </row>
    <row r="5" spans="1:2">
      <c r="A5" s="1" t="s">
        <v>3</v>
      </c>
      <c r="B5" s="1">
        <v>3</v>
      </c>
    </row>
    <row r="6" spans="1:2">
      <c r="A6" s="1" t="s">
        <v>4</v>
      </c>
      <c r="B6" s="1">
        <v>4</v>
      </c>
    </row>
    <row r="7" spans="1:2">
      <c r="A7" s="1" t="s">
        <v>5</v>
      </c>
      <c r="B7" s="1">
        <v>5</v>
      </c>
    </row>
    <row r="8" spans="1:2">
      <c r="A8" s="1" t="s">
        <v>6</v>
      </c>
      <c r="B8" s="1">
        <v>6</v>
      </c>
    </row>
    <row r="9" spans="1:2">
      <c r="A9" s="1" t="s">
        <v>7</v>
      </c>
      <c r="B9" s="1">
        <v>7</v>
      </c>
    </row>
    <row r="10" spans="1:2">
      <c r="A10" s="1" t="s">
        <v>8</v>
      </c>
      <c r="B10" s="1">
        <v>8</v>
      </c>
    </row>
    <row r="11" spans="1:2">
      <c r="A11" s="1" t="s">
        <v>9</v>
      </c>
      <c r="B11" s="1">
        <v>9</v>
      </c>
    </row>
    <row r="12" spans="1:2">
      <c r="A12" s="1" t="s">
        <v>10</v>
      </c>
      <c r="B12" s="1">
        <v>10</v>
      </c>
    </row>
    <row r="13" spans="1:2">
      <c r="A13" s="1" t="s">
        <v>11</v>
      </c>
      <c r="B13" s="1">
        <v>11</v>
      </c>
    </row>
    <row r="14" spans="1:2">
      <c r="A14" s="1" t="s">
        <v>12</v>
      </c>
      <c r="B14" s="1">
        <v>12</v>
      </c>
    </row>
    <row r="15" spans="1:2">
      <c r="A15" s="1"/>
      <c r="B15" s="1"/>
    </row>
    <row r="16" spans="1:2">
      <c r="A16" s="1" t="s">
        <v>29</v>
      </c>
      <c r="B16" s="1" t="s">
        <v>30</v>
      </c>
    </row>
    <row r="17" spans="1:2">
      <c r="A17" s="1">
        <f>VLOOKUP(CALCULADORA!D8,A3:B14,2,0)</f>
        <v>7</v>
      </c>
      <c r="B17" s="1">
        <f>VLOOKUP(CALCULADORA!D21,A3:B14,2,0)</f>
        <v>7</v>
      </c>
    </row>
    <row r="18" spans="1:2">
      <c r="A18" s="1">
        <f>VLOOKUP(CALCULADORA!D10,A3:B14,2,0)</f>
        <v>9</v>
      </c>
      <c r="B18" s="1">
        <f>VLOOKUP(CALCULADORA!D23,A3:B14,2,0)</f>
        <v>4</v>
      </c>
    </row>
    <row r="19" spans="1:2">
      <c r="A19" s="1">
        <f>A17-A18</f>
        <v>-2</v>
      </c>
      <c r="B19" s="1">
        <f>B17-B18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Luive</cp:lastModifiedBy>
  <dcterms:created xsi:type="dcterms:W3CDTF">2021-01-19T17:42:36Z</dcterms:created>
  <dcterms:modified xsi:type="dcterms:W3CDTF">2021-02-02T14:30:45Z</dcterms:modified>
</cp:coreProperties>
</file>